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404" sheetId="1" r:id="rId1"/>
  </sheets>
  <definedNames>
    <definedName name="_xlnm.Print_Area" localSheetId="0">'404'!$B$1:$G$47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<sst xmlns="http://schemas.openxmlformats.org/spreadsheetml/2006/main" count="78" uniqueCount="58">
  <si>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</si>
  <si>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</si>
  <si>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</si>
  <si>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</si>
  <si>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</si>
  <si>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</si>
  <si>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</si>
  <si>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</si>
  <si>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</si>
  <si>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</si>
  <si>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</si>
  <si>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</si>
  <si>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</si>
  <si>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</si>
  <si>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</si>
  <si>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</si>
  <si>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</si>
  <si>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</si>
  <si>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</si>
  <si>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</si>
  <si>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</si>
  <si>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</si>
  <si>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</si>
  <si>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</si>
  <si>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</si>
  <si>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</si>
  <si>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</si>
  <si>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</si>
  <si>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</si>
  <si>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</si>
  <si>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</si>
  <si>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</si>
  <si>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</si>
  <si>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</si>
  <si>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</si>
  <si>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</si>
  <si>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</si>
  <si>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</si>
  <si>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</si>
  <si>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</si>
  <si>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</si>
  <si>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</si>
  <si>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</si>
  <si>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</si>
  <si>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</si>
  <si>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</si>
  <si>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</si>
  <si>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選択してください</t>
  </si>
  <si>
    <t>不要</t>
  </si>
  <si>
    <t>改造必要</t>
  </si>
  <si>
    <r>
      <t xml:space="preserve"> </t>
    </r>
    <r>
      <rPr>
        <sz val="11"/>
        <rFont val="ＭＳ Ｐゴシック"/>
        <family val="3"/>
      </rPr>
      <t>30芯</t>
    </r>
    <r>
      <rPr>
        <sz val="11"/>
        <rFont val="ＭＳ Ｐゴシック"/>
        <family val="3"/>
      </rPr>
      <t>コントロールケーブル（長さ）</t>
    </r>
  </si>
  <si>
    <t>φ</t>
  </si>
  <si>
    <t>メールアドレス：info@kojinsha.jp</t>
  </si>
  <si>
    <t>　　〒</t>
  </si>
  <si>
    <t>注文書</t>
  </si>
  <si>
    <t>KA1-404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</si>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</sst>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7" max="7" width="6.875" style="0" customWidth="1"/>
    <col min="9" max="13" width="9.00390625" style="0" hidden="1" customWidth="1"/>
  </cols>
  <sheetData>
    <row r="1" spans="2:13" ht="48" customHeight="1">
      <c r="B1" s="3"/>
      <c r="C1" s="34" t="s">
        <v>54</v>
      </c>
      <c r="D1" s="34"/>
      <c r="E1" s="35"/>
      <c r="F1" s="35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43</v>
      </c>
      <c r="D2" s="60"/>
      <c r="E2" s="60"/>
      <c r="F2" s="60"/>
      <c r="G2" s="7"/>
      <c r="H2" s="5"/>
      <c r="I2" s="2" t="s">
        <v>3</v>
      </c>
      <c r="J2" s="2"/>
      <c r="K2" s="2" t="s">
        <v>47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48</v>
      </c>
      <c r="J3" s="10"/>
      <c r="K3" s="10" t="s">
        <v>23</v>
      </c>
      <c r="L3" s="5"/>
      <c r="M3" s="5"/>
    </row>
    <row r="4" spans="2:13" ht="16.5" customHeight="1">
      <c r="B4" s="6"/>
      <c r="C4" s="36" t="s">
        <v>0</v>
      </c>
      <c r="D4" s="36"/>
      <c r="E4" s="36"/>
      <c r="F4" s="36"/>
      <c r="G4" s="7"/>
      <c r="H4" s="5"/>
      <c r="I4" s="10" t="s">
        <v>24</v>
      </c>
      <c r="J4" s="10"/>
      <c r="K4" s="10" t="s">
        <v>49</v>
      </c>
      <c r="L4" s="5"/>
      <c r="M4" s="5"/>
    </row>
    <row r="5" spans="2:13" ht="33.75" customHeight="1">
      <c r="B5" s="1"/>
      <c r="C5" s="37" t="s">
        <v>2</v>
      </c>
      <c r="D5" s="37"/>
      <c r="E5" s="30" t="s">
        <v>55</v>
      </c>
      <c r="F5" s="29">
        <v>580000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36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38" t="s">
        <v>4</v>
      </c>
      <c r="D7" s="39"/>
      <c r="E7" s="40"/>
      <c r="F7" s="18"/>
      <c r="G7" s="7"/>
      <c r="H7" s="5"/>
      <c r="I7" t="s">
        <v>37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1" t="s">
        <v>50</v>
      </c>
      <c r="D8" s="41"/>
      <c r="E8" s="28" t="s">
        <v>3</v>
      </c>
      <c r="F8" s="29">
        <f>IF(E8="選択してください","",VLOOKUP(E8,I7:M20,4,FALSE))</f>
      </c>
      <c r="G8" s="19"/>
      <c r="H8" s="5"/>
      <c r="I8" t="s">
        <v>38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1" t="s">
        <v>5</v>
      </c>
      <c r="D9" s="41"/>
      <c r="E9" s="28" t="s">
        <v>3</v>
      </c>
      <c r="F9" s="29">
        <f>IF(E9="必要",20000,"")</f>
      </c>
      <c r="G9" s="19"/>
      <c r="H9" s="5"/>
      <c r="I9" t="s">
        <v>39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1" t="s">
        <v>6</v>
      </c>
      <c r="D10" s="41"/>
      <c r="E10" s="28" t="s">
        <v>25</v>
      </c>
      <c r="F10" s="29">
        <f>IF(E10="ケーブルの種類を選択","",VLOOKUP(E10,I29:K30,3,FALSE))</f>
      </c>
      <c r="G10" s="19"/>
      <c r="H10" s="5"/>
      <c r="I10" s="10" t="s">
        <v>26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1" t="s">
        <v>7</v>
      </c>
      <c r="D11" s="41"/>
      <c r="E11" s="28" t="s">
        <v>3</v>
      </c>
      <c r="F11" s="29">
        <f>IF(E11="必要",1000,"")</f>
      </c>
      <c r="G11" s="19"/>
      <c r="H11" s="5"/>
      <c r="I11" s="13" t="s">
        <v>27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1" t="s">
        <v>8</v>
      </c>
      <c r="D12" s="41"/>
      <c r="E12" s="28" t="s">
        <v>3</v>
      </c>
      <c r="F12" s="29">
        <f>IF(E12="必要",15000,"")</f>
      </c>
      <c r="G12" s="19"/>
      <c r="H12" s="5"/>
      <c r="I12" s="13" t="s">
        <v>28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1" t="s">
        <v>9</v>
      </c>
      <c r="D13" s="41"/>
      <c r="E13" s="28" t="s">
        <v>3</v>
      </c>
      <c r="F13" s="29">
        <f>IF(E13="改造必要",15000,"")</f>
      </c>
      <c r="G13" s="19"/>
      <c r="H13" s="5"/>
      <c r="I13" s="13" t="s">
        <v>29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1" t="s">
        <v>42</v>
      </c>
      <c r="D14" s="41"/>
      <c r="E14" s="28"/>
      <c r="F14" s="31">
        <v>15000</v>
      </c>
      <c r="G14" s="19"/>
      <c r="H14" s="5"/>
      <c r="I14" s="13" t="s">
        <v>30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7"/>
      <c r="H15" s="5"/>
      <c r="I15" s="13" t="s">
        <v>31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43" t="s">
        <v>10</v>
      </c>
      <c r="D16" s="44"/>
      <c r="E16" s="43"/>
      <c r="F16" s="44"/>
      <c r="G16" s="7"/>
      <c r="H16" s="5"/>
      <c r="I16" s="13" t="s">
        <v>32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43" t="s">
        <v>11</v>
      </c>
      <c r="D17" s="44"/>
      <c r="E17" s="25"/>
      <c r="F17" s="26" t="s">
        <v>51</v>
      </c>
      <c r="G17" s="7"/>
      <c r="H17" s="5"/>
      <c r="I17" s="13" t="s">
        <v>33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7"/>
      <c r="H18" s="5"/>
      <c r="I18" s="13" t="s">
        <v>34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46</v>
      </c>
      <c r="E19" s="45">
        <f>SUM(F5:F14)</f>
        <v>595000</v>
      </c>
      <c r="F19" s="45"/>
      <c r="G19" s="7"/>
      <c r="H19" s="5"/>
      <c r="I19" s="13" t="s">
        <v>35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13" ht="16.5" customHeight="1">
      <c r="A20" s="5"/>
      <c r="B20" s="61"/>
      <c r="C20" s="14"/>
      <c r="D20" s="33" t="s">
        <v>44</v>
      </c>
      <c r="E20" s="45">
        <f>E19*0.1</f>
        <v>59500</v>
      </c>
      <c r="F20" s="45"/>
      <c r="G20" s="7"/>
      <c r="H20" s="5"/>
      <c r="I20" s="5"/>
      <c r="J20" s="5"/>
      <c r="K20" s="5"/>
      <c r="L20" s="5"/>
      <c r="M20" s="5"/>
    </row>
    <row r="21" spans="1:13" ht="16.5" customHeight="1" thickBot="1">
      <c r="A21" s="5"/>
      <c r="B21" s="61"/>
      <c r="C21" s="14"/>
      <c r="D21" s="20" t="s">
        <v>45</v>
      </c>
      <c r="E21" s="42">
        <f>E19+E20</f>
        <v>654500</v>
      </c>
      <c r="F21" s="42"/>
      <c r="G21" s="7"/>
      <c r="H21" s="5"/>
      <c r="I21" s="5"/>
      <c r="J21" s="5"/>
      <c r="K21" s="5"/>
      <c r="L21" s="5"/>
      <c r="M21" s="5"/>
    </row>
    <row r="22" spans="1:13" ht="11.25" customHeight="1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9.5" customHeight="1">
      <c r="A23" s="5"/>
      <c r="B23" s="62"/>
      <c r="C23" s="46" t="s">
        <v>12</v>
      </c>
      <c r="D23" s="46"/>
      <c r="E23" s="46"/>
      <c r="F23" s="46"/>
      <c r="G23" s="7"/>
      <c r="H23" s="5"/>
      <c r="I23" s="5"/>
      <c r="J23" s="5"/>
      <c r="K23" s="5"/>
      <c r="L23" s="5"/>
      <c r="M23" s="5"/>
    </row>
    <row r="24" spans="1:13" ht="22.5" customHeight="1">
      <c r="A24" s="5"/>
      <c r="B24" s="61" t="s">
        <v>1</v>
      </c>
      <c r="C24" s="47" t="s">
        <v>56</v>
      </c>
      <c r="D24" s="48"/>
      <c r="E24" s="43"/>
      <c r="F24" s="44"/>
      <c r="G24" s="7"/>
      <c r="H24" s="5"/>
      <c r="I24" s="5"/>
      <c r="J24" s="5"/>
      <c r="K24" s="5"/>
      <c r="L24" s="5"/>
      <c r="M24" s="5"/>
    </row>
    <row r="25" spans="1:13" ht="22.5" customHeight="1">
      <c r="A25" s="5"/>
      <c r="B25" s="61" t="s">
        <v>1</v>
      </c>
      <c r="C25" s="47" t="s">
        <v>13</v>
      </c>
      <c r="D25" s="48"/>
      <c r="E25" s="43"/>
      <c r="F25" s="44"/>
      <c r="G25" s="7"/>
      <c r="H25" s="5"/>
      <c r="I25" s="5"/>
      <c r="J25" s="5"/>
      <c r="K25" s="5"/>
      <c r="L25" s="5"/>
      <c r="M25" s="5"/>
    </row>
    <row r="26" spans="1:13" ht="22.5" customHeight="1">
      <c r="A26" s="27"/>
      <c r="B26" s="61" t="s">
        <v>1</v>
      </c>
      <c r="C26" s="12" t="s">
        <v>14</v>
      </c>
      <c r="D26" s="11"/>
      <c r="E26" s="43"/>
      <c r="F26" s="44"/>
      <c r="G26" s="7"/>
      <c r="H26" s="5"/>
      <c r="I26" s="13"/>
      <c r="J26" s="13"/>
      <c r="K26" s="5"/>
      <c r="L26" s="5"/>
      <c r="M26" s="5"/>
    </row>
    <row r="27" spans="1:13" ht="22.5" customHeight="1">
      <c r="A27" s="5"/>
      <c r="B27" s="61" t="s">
        <v>1</v>
      </c>
      <c r="C27" s="43" t="s">
        <v>15</v>
      </c>
      <c r="D27" s="44"/>
      <c r="E27" s="43" t="s">
        <v>53</v>
      </c>
      <c r="F27" s="44"/>
      <c r="G27" s="7"/>
      <c r="H27" s="5"/>
      <c r="I27" s="5"/>
      <c r="J27" s="5"/>
      <c r="K27" s="5"/>
      <c r="L27" s="5"/>
      <c r="M27" s="5"/>
    </row>
    <row r="28" spans="1:13" ht="16.5" customHeight="1">
      <c r="A28" s="5"/>
      <c r="B28" s="61" t="s">
        <v>1</v>
      </c>
      <c r="C28" s="43" t="s">
        <v>16</v>
      </c>
      <c r="D28" s="44"/>
      <c r="E28" s="43"/>
      <c r="F28" s="44"/>
      <c r="G28" s="7"/>
      <c r="H28" s="5"/>
      <c r="I28" s="13" t="s">
        <v>25</v>
      </c>
      <c r="J28" s="13"/>
      <c r="K28" s="5"/>
      <c r="L28" s="5"/>
      <c r="M28" s="5"/>
    </row>
    <row r="29" spans="1:13" ht="13.5">
      <c r="A29" s="5"/>
      <c r="B29" s="61" t="s">
        <v>1</v>
      </c>
      <c r="C29" s="43" t="s">
        <v>17</v>
      </c>
      <c r="D29" s="44"/>
      <c r="E29" s="43"/>
      <c r="F29" s="44"/>
      <c r="G29" s="7"/>
      <c r="H29" s="5"/>
      <c r="I29" s="5" t="s">
        <v>40</v>
      </c>
      <c r="J29" s="5"/>
      <c r="K29" s="5">
        <v>1500</v>
      </c>
      <c r="L29" s="5"/>
      <c r="M29" s="5"/>
    </row>
    <row r="30" spans="1:13" ht="13.5">
      <c r="A30" s="5"/>
      <c r="B30" s="61" t="s">
        <v>1</v>
      </c>
      <c r="C30" s="43" t="s">
        <v>18</v>
      </c>
      <c r="D30" s="44"/>
      <c r="E30" s="43"/>
      <c r="F30" s="44"/>
      <c r="G30" s="7"/>
      <c r="H30" s="5"/>
      <c r="I30" s="5" t="s">
        <v>41</v>
      </c>
      <c r="J30" s="5"/>
      <c r="K30" s="5">
        <v>1000</v>
      </c>
      <c r="L30" s="5"/>
      <c r="M30" s="5"/>
    </row>
    <row r="31" spans="1:13" ht="13.5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3.5">
      <c r="A32" s="5"/>
      <c r="B32" s="6"/>
      <c r="C32" s="41" t="s">
        <v>57</v>
      </c>
      <c r="D32" s="41"/>
      <c r="E32" s="41"/>
      <c r="F32" s="41"/>
      <c r="G32" s="7"/>
      <c r="H32" s="5"/>
      <c r="I32" s="5"/>
      <c r="J32" s="5"/>
      <c r="K32" s="5"/>
      <c r="L32" s="5"/>
      <c r="M32" s="5"/>
    </row>
    <row r="33" spans="1:13" ht="22.5" customHeight="1">
      <c r="A33" s="5"/>
      <c r="B33" s="6"/>
      <c r="C33" s="43" t="s">
        <v>19</v>
      </c>
      <c r="D33" s="44"/>
      <c r="E33" s="43"/>
      <c r="F33" s="44"/>
      <c r="G33" s="7"/>
      <c r="H33" s="5"/>
      <c r="I33" s="5"/>
      <c r="J33" s="5"/>
      <c r="K33" s="5"/>
      <c r="L33" s="5"/>
      <c r="M33" s="5"/>
    </row>
    <row r="34" spans="1:13" ht="22.5" customHeight="1">
      <c r="A34" s="5"/>
      <c r="B34" s="6"/>
      <c r="C34" s="43" t="s">
        <v>20</v>
      </c>
      <c r="D34" s="44"/>
      <c r="E34" s="43"/>
      <c r="F34" s="44"/>
      <c r="G34" s="7"/>
      <c r="H34" s="5"/>
      <c r="I34" s="5"/>
      <c r="J34" s="5"/>
      <c r="K34" s="5"/>
      <c r="L34" s="5"/>
      <c r="M34" s="5"/>
    </row>
    <row r="35" spans="1:13" ht="13.5">
      <c r="A35" s="5"/>
      <c r="B35" s="6"/>
      <c r="C35" s="43" t="s">
        <v>16</v>
      </c>
      <c r="D35" s="44"/>
      <c r="E35" s="43"/>
      <c r="F35" s="44"/>
      <c r="G35" s="7"/>
      <c r="H35" s="5"/>
      <c r="I35" s="5"/>
      <c r="J35" s="5"/>
      <c r="K35" s="5"/>
      <c r="L35" s="5"/>
      <c r="M35" s="5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21</v>
      </c>
      <c r="D37" s="10"/>
      <c r="E37" s="10"/>
      <c r="F37" s="10"/>
      <c r="G37" s="7"/>
    </row>
    <row r="38" spans="2:7" ht="13.5">
      <c r="B38" s="6"/>
      <c r="C38" s="51"/>
      <c r="D38" s="52"/>
      <c r="E38" s="52"/>
      <c r="F38" s="53"/>
      <c r="G38" s="7"/>
    </row>
    <row r="39" spans="2:7" ht="13.5">
      <c r="B39" s="6"/>
      <c r="C39" s="54"/>
      <c r="D39" s="55"/>
      <c r="E39" s="55"/>
      <c r="F39" s="56"/>
      <c r="G39" s="7"/>
    </row>
    <row r="40" spans="2:7" ht="13.5">
      <c r="B40" s="6"/>
      <c r="C40" s="54"/>
      <c r="D40" s="55"/>
      <c r="E40" s="55"/>
      <c r="F40" s="56"/>
      <c r="G40" s="7"/>
    </row>
    <row r="41" spans="2:7" ht="13.5">
      <c r="B41" s="6"/>
      <c r="C41" s="54"/>
      <c r="D41" s="55"/>
      <c r="E41" s="55"/>
      <c r="F41" s="56"/>
      <c r="G41" s="7"/>
    </row>
    <row r="42" spans="2:7" ht="13.5">
      <c r="B42" s="6"/>
      <c r="C42" s="54"/>
      <c r="D42" s="55"/>
      <c r="E42" s="55"/>
      <c r="F42" s="56"/>
      <c r="G42" s="7"/>
    </row>
    <row r="43" spans="2:7" ht="13.5">
      <c r="B43" s="6"/>
      <c r="C43" s="57"/>
      <c r="D43" s="58"/>
      <c r="E43" s="58"/>
      <c r="F43" s="59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49" t="s">
        <v>22</v>
      </c>
      <c r="D45" s="50"/>
      <c r="E45" s="22"/>
      <c r="F45" s="23" t="s">
        <v>52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29:D29"/>
    <mergeCell ref="E29:F29"/>
    <mergeCell ref="C30:D30"/>
    <mergeCell ref="E30:F30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E27:F27"/>
    <mergeCell ref="C28:D28"/>
    <mergeCell ref="E28:F28"/>
    <mergeCell ref="C23:F23"/>
    <mergeCell ref="C24:D24"/>
    <mergeCell ref="E24:F24"/>
    <mergeCell ref="E26:F26"/>
    <mergeCell ref="C27:D27"/>
    <mergeCell ref="C25:D25"/>
    <mergeCell ref="E25:F25"/>
    <mergeCell ref="E21:F21"/>
    <mergeCell ref="C11:D11"/>
    <mergeCell ref="C16:D16"/>
    <mergeCell ref="E16:F16"/>
    <mergeCell ref="C17:D17"/>
    <mergeCell ref="C12:D12"/>
    <mergeCell ref="C13:D13"/>
    <mergeCell ref="C14:D14"/>
    <mergeCell ref="E19:F19"/>
    <mergeCell ref="E20:F20"/>
    <mergeCell ref="C7:E7"/>
    <mergeCell ref="C8:D8"/>
    <mergeCell ref="C9:D9"/>
    <mergeCell ref="C10:D10"/>
    <mergeCell ref="C1:F1"/>
    <mergeCell ref="C2:F2"/>
    <mergeCell ref="C5:D5"/>
    <mergeCell ref="C4:F4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